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4370" windowHeight="7515"/>
  </bookViews>
  <sheets>
    <sheet name="CALCULO IOC DE DXN" sheetId="2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D10" i="2"/>
  <c r="H10" i="2"/>
  <c r="D18" i="2"/>
  <c r="G12" i="2"/>
  <c r="G13" i="2"/>
  <c r="G14" i="2"/>
  <c r="G15" i="2"/>
  <c r="G16" i="2"/>
  <c r="G17" i="2"/>
  <c r="G18" i="2"/>
  <c r="H18" i="2"/>
  <c r="D12" i="2"/>
  <c r="L11" i="2"/>
  <c r="L12" i="2"/>
  <c r="L13" i="2"/>
  <c r="D13" i="2"/>
  <c r="M13" i="2"/>
  <c r="D44" i="2"/>
  <c r="R44" i="2"/>
  <c r="Q45" i="2"/>
  <c r="D45" i="2"/>
  <c r="R45" i="2"/>
  <c r="Q46" i="2"/>
  <c r="D46" i="2"/>
  <c r="R46" i="2"/>
  <c r="Q47" i="2"/>
  <c r="D47" i="2"/>
  <c r="R47" i="2"/>
  <c r="Q48" i="2"/>
  <c r="D48" i="2"/>
  <c r="R48" i="2"/>
  <c r="Q49" i="2"/>
  <c r="D49" i="2"/>
  <c r="R49" i="2"/>
  <c r="Q50" i="2"/>
  <c r="D50" i="2"/>
  <c r="R50" i="2"/>
  <c r="Q51" i="2"/>
  <c r="D51" i="2"/>
  <c r="R51" i="2"/>
  <c r="Q52" i="2"/>
  <c r="D52" i="2"/>
  <c r="R52" i="2"/>
  <c r="Q53" i="2"/>
  <c r="D53" i="2"/>
  <c r="R53" i="2"/>
  <c r="Q54" i="2"/>
  <c r="D54" i="2"/>
  <c r="R54" i="2"/>
  <c r="R55" i="2"/>
  <c r="M44" i="2"/>
  <c r="L45" i="2"/>
  <c r="M45" i="2"/>
  <c r="L46" i="2"/>
  <c r="M46" i="2"/>
  <c r="L47" i="2"/>
  <c r="M47" i="2"/>
  <c r="L48" i="2"/>
  <c r="M48" i="2"/>
  <c r="L49" i="2"/>
  <c r="M49" i="2"/>
  <c r="L50" i="2"/>
  <c r="M50" i="2"/>
  <c r="L51" i="2"/>
  <c r="M51" i="2"/>
  <c r="L52" i="2"/>
  <c r="M52" i="2"/>
  <c r="L53" i="2"/>
  <c r="M53" i="2"/>
  <c r="L54" i="2"/>
  <c r="M54" i="2"/>
  <c r="M55" i="2"/>
  <c r="H44" i="2"/>
  <c r="G45" i="2"/>
  <c r="H45" i="2"/>
  <c r="G46" i="2"/>
  <c r="H46" i="2"/>
  <c r="G47" i="2"/>
  <c r="H47" i="2"/>
  <c r="G48" i="2"/>
  <c r="H48" i="2"/>
  <c r="G49" i="2"/>
  <c r="H49" i="2"/>
  <c r="G50" i="2"/>
  <c r="H50" i="2"/>
  <c r="G51" i="2"/>
  <c r="H51" i="2"/>
  <c r="G52" i="2"/>
  <c r="H52" i="2"/>
  <c r="G53" i="2"/>
  <c r="H53" i="2"/>
  <c r="G54" i="2"/>
  <c r="H54" i="2"/>
  <c r="H55" i="2"/>
  <c r="S44" i="2"/>
  <c r="S45" i="2"/>
  <c r="S46" i="2"/>
  <c r="S47" i="2"/>
  <c r="S48" i="2"/>
  <c r="S49" i="2"/>
  <c r="S50" i="2"/>
  <c r="S51" i="2"/>
  <c r="S52" i="2"/>
  <c r="S53" i="2"/>
  <c r="S54" i="2"/>
  <c r="N44" i="2"/>
  <c r="N45" i="2"/>
  <c r="N46" i="2"/>
  <c r="N47" i="2"/>
  <c r="N48" i="2"/>
  <c r="N49" i="2"/>
  <c r="N50" i="2"/>
  <c r="N51" i="2"/>
  <c r="N52" i="2"/>
  <c r="N53" i="2"/>
  <c r="N54" i="2"/>
  <c r="I44" i="2"/>
  <c r="I45" i="2"/>
  <c r="I46" i="2"/>
  <c r="I47" i="2"/>
  <c r="I48" i="2"/>
  <c r="I49" i="2"/>
  <c r="I50" i="2"/>
  <c r="I51" i="2"/>
  <c r="I52" i="2"/>
  <c r="I53" i="2"/>
  <c r="I54" i="2"/>
  <c r="D27" i="2"/>
  <c r="H27" i="2"/>
  <c r="I27" i="2"/>
  <c r="M27" i="2"/>
  <c r="N27" i="2"/>
  <c r="R27" i="2"/>
  <c r="S27" i="2"/>
  <c r="D28" i="2"/>
  <c r="G28" i="2"/>
  <c r="H28" i="2"/>
  <c r="I28" i="2"/>
  <c r="L28" i="2"/>
  <c r="M28" i="2"/>
  <c r="N28" i="2"/>
  <c r="Q28" i="2"/>
  <c r="R28" i="2"/>
  <c r="S28" i="2"/>
  <c r="D29" i="2"/>
  <c r="G29" i="2"/>
  <c r="H29" i="2"/>
  <c r="I29" i="2"/>
  <c r="L29" i="2"/>
  <c r="M29" i="2"/>
  <c r="N29" i="2"/>
  <c r="Q29" i="2"/>
  <c r="R29" i="2"/>
  <c r="S29" i="2"/>
  <c r="D30" i="2"/>
  <c r="G30" i="2"/>
  <c r="H30" i="2"/>
  <c r="I30" i="2"/>
  <c r="L30" i="2"/>
  <c r="M30" i="2"/>
  <c r="N30" i="2"/>
  <c r="Q30" i="2"/>
  <c r="R30" i="2"/>
  <c r="S30" i="2"/>
  <c r="D31" i="2"/>
  <c r="G31" i="2"/>
  <c r="H31" i="2"/>
  <c r="I31" i="2"/>
  <c r="L31" i="2"/>
  <c r="M31" i="2"/>
  <c r="N31" i="2"/>
  <c r="Q31" i="2"/>
  <c r="R31" i="2"/>
  <c r="S31" i="2"/>
  <c r="D32" i="2"/>
  <c r="G32" i="2"/>
  <c r="H32" i="2"/>
  <c r="I32" i="2"/>
  <c r="L32" i="2"/>
  <c r="M32" i="2"/>
  <c r="N32" i="2"/>
  <c r="Q32" i="2"/>
  <c r="R32" i="2"/>
  <c r="S32" i="2"/>
  <c r="D33" i="2"/>
  <c r="G33" i="2"/>
  <c r="H33" i="2"/>
  <c r="I33" i="2"/>
  <c r="L33" i="2"/>
  <c r="M33" i="2"/>
  <c r="N33" i="2"/>
  <c r="Q33" i="2"/>
  <c r="R33" i="2"/>
  <c r="S33" i="2"/>
  <c r="D34" i="2"/>
  <c r="G34" i="2"/>
  <c r="H34" i="2"/>
  <c r="I34" i="2"/>
  <c r="L34" i="2"/>
  <c r="M34" i="2"/>
  <c r="N34" i="2"/>
  <c r="Q34" i="2"/>
  <c r="R34" i="2"/>
  <c r="S34" i="2"/>
  <c r="D35" i="2"/>
  <c r="G35" i="2"/>
  <c r="H35" i="2"/>
  <c r="I35" i="2"/>
  <c r="L35" i="2"/>
  <c r="M35" i="2"/>
  <c r="N35" i="2"/>
  <c r="Q35" i="2"/>
  <c r="R35" i="2"/>
  <c r="S35" i="2"/>
  <c r="D36" i="2"/>
  <c r="G36" i="2"/>
  <c r="H36" i="2"/>
  <c r="I36" i="2"/>
  <c r="L36" i="2"/>
  <c r="M36" i="2"/>
  <c r="N36" i="2"/>
  <c r="Q36" i="2"/>
  <c r="R36" i="2"/>
  <c r="S36" i="2"/>
  <c r="D37" i="2"/>
  <c r="Q37" i="2"/>
  <c r="R37" i="2"/>
  <c r="R38" i="2"/>
  <c r="L37" i="2"/>
  <c r="M37" i="2"/>
  <c r="M38" i="2"/>
  <c r="G37" i="2"/>
  <c r="H37" i="2"/>
  <c r="H38" i="2"/>
  <c r="S37" i="2"/>
  <c r="N37" i="2"/>
  <c r="I37" i="2"/>
  <c r="R10" i="2"/>
  <c r="S10" i="2"/>
  <c r="D11" i="2"/>
  <c r="Q11" i="2"/>
  <c r="R11" i="2"/>
  <c r="S11" i="2"/>
  <c r="Q12" i="2"/>
  <c r="R12" i="2"/>
  <c r="S12" i="2"/>
  <c r="Q13" i="2"/>
  <c r="R13" i="2"/>
  <c r="S13" i="2"/>
  <c r="D14" i="2"/>
  <c r="Q14" i="2"/>
  <c r="R14" i="2"/>
  <c r="S14" i="2"/>
  <c r="D15" i="2"/>
  <c r="Q15" i="2"/>
  <c r="R15" i="2"/>
  <c r="S15" i="2"/>
  <c r="D16" i="2"/>
  <c r="Q16" i="2"/>
  <c r="R16" i="2"/>
  <c r="S16" i="2"/>
  <c r="D17" i="2"/>
  <c r="Q17" i="2"/>
  <c r="R17" i="2"/>
  <c r="S17" i="2"/>
  <c r="Q18" i="2"/>
  <c r="R18" i="2"/>
  <c r="S18" i="2"/>
  <c r="D19" i="2"/>
  <c r="Q19" i="2"/>
  <c r="R19" i="2"/>
  <c r="S19" i="2"/>
  <c r="D20" i="2"/>
  <c r="Q20" i="2"/>
  <c r="R20" i="2"/>
  <c r="S20" i="2"/>
  <c r="M10" i="2"/>
  <c r="N10" i="2"/>
  <c r="M11" i="2"/>
  <c r="N11" i="2"/>
  <c r="M12" i="2"/>
  <c r="N12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I18" i="2"/>
  <c r="G19" i="2"/>
  <c r="H19" i="2"/>
  <c r="I19" i="2"/>
  <c r="G20" i="2"/>
  <c r="H20" i="2"/>
  <c r="I20" i="2"/>
  <c r="R21" i="2"/>
  <c r="M21" i="2"/>
  <c r="H21" i="2"/>
</calcChain>
</file>

<file path=xl/comments1.xml><?xml version="1.0" encoding="utf-8"?>
<comments xmlns="http://schemas.openxmlformats.org/spreadsheetml/2006/main">
  <authors>
    <author>jorge ivan quintero</author>
  </authors>
  <commentList>
    <comment ref="D3" authorId="0" shapeId="0">
      <text>
        <r>
          <rPr>
            <sz val="9"/>
            <color indexed="81"/>
            <rFont val="Tahoma"/>
            <family val="2"/>
          </rPr>
          <t xml:space="preserve">INSERTAR EL VALOR DEL PAQUETE IOC DE SU  PAIS
</t>
        </r>
      </text>
    </comment>
  </commentList>
</comments>
</file>

<file path=xl/sharedStrings.xml><?xml version="1.0" encoding="utf-8"?>
<sst xmlns="http://schemas.openxmlformats.org/spreadsheetml/2006/main" count="207" uniqueCount="48">
  <si>
    <t>GEN 1</t>
  </si>
  <si>
    <t>GEN 5</t>
  </si>
  <si>
    <t>GEN 2</t>
  </si>
  <si>
    <t>GEN 3</t>
  </si>
  <si>
    <t>GEN 4</t>
  </si>
  <si>
    <t>GEN 6</t>
  </si>
  <si>
    <t>GEN 7</t>
  </si>
  <si>
    <t>GEN 8</t>
  </si>
  <si>
    <t>GEN 9</t>
  </si>
  <si>
    <t>GEN 10</t>
  </si>
  <si>
    <t>GEN 11</t>
  </si>
  <si>
    <t>generacion</t>
  </si>
  <si>
    <t>porcentaje</t>
  </si>
  <si>
    <t>ganancia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</si>
  <si>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</si>
  <si>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</si>
  <si>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</si>
  <si>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</si>
  <si>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</si>
  <si>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</si>
  <si>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</si>
  <si>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</si>
  <si>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</si>
  <si>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</si>
  <si>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</si>
  <si>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personas</t>
  </si>
  <si>
    <t xml:space="preserve">total </t>
  </si>
  <si>
    <t>1 PACK  IOC</t>
  </si>
  <si>
    <t>3 PACK  IOC</t>
  </si>
  <si>
    <t>ejemplo 2x2 a  11 meses (1 IOC)</t>
  </si>
  <si>
    <t>ejemplo 4 X4 a  11 meses (1 IOC)</t>
  </si>
  <si>
    <t>ejemplo 3x3 a  11 meses (1 IOC)</t>
  </si>
  <si>
    <t>total</t>
  </si>
  <si>
    <t>acomulado</t>
  </si>
  <si>
    <t>ejemplo 2x2 a  11 meses (3 IOC)</t>
  </si>
  <si>
    <t>2 PACK  IOC</t>
  </si>
  <si>
    <t>ejemplo 2x2 a  11 meses (2 IOC)</t>
  </si>
  <si>
    <t>costo del paquete IOC</t>
  </si>
  <si>
    <t>CALCULO DE GANANCIAS CON EL BONO DE INGRESO RAPIDO DXN  ICING ON THE CAKE (IOC)</t>
  </si>
  <si>
    <t>ejemplo 3x3 a  11 meses (3 IOC)</t>
  </si>
  <si>
    <t>ejemplo 3x3 a  11 meses (2 IOC)</t>
  </si>
  <si>
    <t>ejemplo 4x4 a  11 meses (2 IOC)</t>
  </si>
  <si>
    <t>ejemplo 4x4 a  11 meses (3 IOC)</t>
  </si>
  <si>
    <t>ganancias</t>
  </si>
  <si>
    <t>LIDERES EMPRENDEDORES</t>
  </si>
  <si>
    <t>AUTOR : JORGE IVAN QUINTERO</t>
  </si>
  <si>
    <t>DXNCAFEGANO@GMAIL.COM</t>
  </si>
  <si>
    <t>Www.Lideresemprendedoresdxn.com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</si>
</sst>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$-409]#,##0"/>
    <numFmt numFmtId="165" formatCode="[$$-540A]#,##0.00"/>
    <numFmt numFmtId="166" formatCode="[$$-540A]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20"/>
      <color rgb="FF00B050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6" fillId="0" borderId="0" xfId="0" applyFont="1"/>
    <xf numFmtId="0" fontId="0" fillId="0" borderId="0" xfId="0" applyFill="1"/>
    <xf numFmtId="0" fontId="0" fillId="0" borderId="0" xfId="0" applyProtection="1">
      <protection hidden="1"/>
    </xf>
    <xf numFmtId="0" fontId="1" fillId="0" borderId="1" xfId="0" applyFont="1" applyBorder="1" applyProtection="1">
      <protection hidden="1"/>
    </xf>
    <xf numFmtId="9" fontId="0" fillId="0" borderId="1" xfId="0" applyNumberFormat="1" applyBorder="1" applyProtection="1">
      <protection hidden="1"/>
    </xf>
    <xf numFmtId="0" fontId="0" fillId="0" borderId="1" xfId="0" applyBorder="1" applyProtection="1">
      <protection hidden="1"/>
    </xf>
    <xf numFmtId="165" fontId="0" fillId="0" borderId="1" xfId="0" applyNumberFormat="1" applyBorder="1" applyProtection="1">
      <protection hidden="1"/>
    </xf>
    <xf numFmtId="166" fontId="0" fillId="0" borderId="1" xfId="0" applyNumberFormat="1" applyBorder="1" applyProtection="1">
      <protection hidden="1"/>
    </xf>
    <xf numFmtId="9" fontId="0" fillId="0" borderId="0" xfId="0" applyNumberFormat="1" applyProtection="1">
      <protection hidden="1"/>
    </xf>
    <xf numFmtId="0" fontId="1" fillId="0" borderId="1" xfId="0" applyFont="1" applyFill="1" applyBorder="1" applyProtection="1">
      <protection hidden="1"/>
    </xf>
    <xf numFmtId="166" fontId="2" fillId="0" borderId="1" xfId="0" applyNumberFormat="1" applyFont="1" applyBorder="1" applyProtection="1">
      <protection hidden="1"/>
    </xf>
    <xf numFmtId="165" fontId="2" fillId="0" borderId="1" xfId="0" applyNumberFormat="1" applyFont="1" applyBorder="1" applyProtection="1">
      <protection hidden="1"/>
    </xf>
    <xf numFmtId="0" fontId="0" fillId="0" borderId="1" xfId="0" applyFont="1" applyFill="1" applyBorder="1" applyProtection="1"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1" xfId="0" applyFont="1" applyFill="1" applyBorder="1" applyAlignment="1" applyProtection="1">
      <alignment horizontal="center"/>
      <protection hidden="1"/>
    </xf>
    <xf numFmtId="9" fontId="5" fillId="0" borderId="0" xfId="0" applyNumberFormat="1" applyFont="1" applyFill="1" applyAlignment="1" applyProtection="1">
      <alignment horizontal="left"/>
      <protection hidden="1"/>
    </xf>
    <xf numFmtId="0" fontId="11" fillId="0" borderId="9" xfId="1" applyBorder="1" applyAlignment="1">
      <alignment horizontal="center"/>
    </xf>
    <xf numFmtId="9" fontId="4" fillId="3" borderId="0" xfId="0" applyNumberFormat="1" applyFont="1" applyFill="1" applyAlignment="1" applyProtection="1">
      <alignment horizontal="center"/>
      <protection hidden="1"/>
    </xf>
    <xf numFmtId="0" fontId="1" fillId="0" borderId="1" xfId="0" applyFont="1" applyFill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9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4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8" fillId="4" borderId="1" xfId="0" applyFont="1" applyFill="1" applyBorder="1" applyAlignment="1" applyProtection="1">
      <alignment horizontal="center"/>
      <protection hidden="1"/>
    </xf>
    <xf numFmtId="0" fontId="1" fillId="5" borderId="1" xfId="0" applyFont="1" applyFill="1" applyBorder="1" applyAlignment="1" applyProtection="1">
      <alignment horizontal="center"/>
      <protection hidden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lideresemprendedoresdxn.com/" TargetMode="External"/><Relationship Id="rId1" Type="http://schemas.openxmlformats.org/officeDocument/2006/relationships/hyperlink" Target="mailto:DXNCAFEGANO@GMAIL.COM" TargetMode="External"/><Relationship Id="rId6" Type="http://schemas.openxmlformats.org/officeDocument/2006/relationships/comments" Target="../comments1.xml"/><Relationship Id="rId5" Type="http://schemas.openxmlformats.org/officeDocument/2006/relationships/image" Target="../media/image1.jpeg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0"/>
  <sheetViews>
    <sheetView tabSelected="1" zoomScale="112" zoomScaleNormal="112" workbookViewId="0">
      <selection activeCell="J27" sqref="J27"/>
    </sheetView>
  </sheetViews>
  <sheetFormatPr baseColWidth="10" defaultRowHeight="15" x14ac:dyDescent="0.25"/>
  <cols>
    <col min="1" max="1" width="8.5703125" bestFit="1" customWidth="1"/>
    <col min="3" max="3" width="10.85546875" bestFit="1" customWidth="1"/>
    <col min="4" max="4" width="10.140625" bestFit="1" customWidth="1"/>
    <col min="5" max="5" width="5.28515625" customWidth="1"/>
    <col min="6" max="6" width="10.85546875" bestFit="1" customWidth="1"/>
    <col min="7" max="7" width="9" bestFit="1" customWidth="1"/>
    <col min="8" max="8" width="13.7109375" customWidth="1"/>
    <col min="9" max="9" width="11.7109375" bestFit="1" customWidth="1"/>
    <col min="10" max="10" width="6.85546875" customWidth="1"/>
    <col min="11" max="11" width="10.85546875" bestFit="1" customWidth="1"/>
    <col min="12" max="12" width="9" bestFit="1" customWidth="1"/>
    <col min="13" max="13" width="16.42578125" bestFit="1" customWidth="1"/>
    <col min="14" max="14" width="14.7109375" customWidth="1"/>
    <col min="15" max="15" width="6.42578125" customWidth="1"/>
    <col min="16" max="16" width="10.85546875" bestFit="1" customWidth="1"/>
    <col min="17" max="17" width="9" bestFit="1" customWidth="1"/>
    <col min="18" max="18" width="17.42578125" bestFit="1" customWidth="1"/>
    <col min="19" max="19" width="14.7109375" bestFit="1" customWidth="1"/>
  </cols>
  <sheetData>
    <row r="1" spans="2:19" ht="15" customHeight="1" x14ac:dyDescent="0.25">
      <c r="G1" s="26" t="s">
        <v>38</v>
      </c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2:19" ht="15.75" customHeight="1" thickBot="1" x14ac:dyDescent="0.3"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2:19" ht="15.75" thickTop="1" x14ac:dyDescent="0.25">
      <c r="B3" s="30" t="s">
        <v>37</v>
      </c>
      <c r="C3" s="31"/>
      <c r="D3" s="22">
        <v>518000</v>
      </c>
      <c r="E3" s="22"/>
      <c r="F3" s="23"/>
    </row>
    <row r="4" spans="2:19" ht="15.75" thickBot="1" x14ac:dyDescent="0.3">
      <c r="B4" s="32"/>
      <c r="C4" s="33"/>
      <c r="D4" s="24"/>
      <c r="E4" s="24"/>
      <c r="F4" s="25"/>
      <c r="K4" s="1"/>
    </row>
    <row r="5" spans="2:19" x14ac:dyDescent="0.25">
      <c r="B5" s="18" t="s">
        <v>44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19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2:19" x14ac:dyDescent="0.25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2:19" x14ac:dyDescent="0.25">
      <c r="B8" s="28" t="s">
        <v>27</v>
      </c>
      <c r="C8" s="28"/>
      <c r="D8" s="28"/>
      <c r="E8" s="3"/>
      <c r="F8" s="29" t="s">
        <v>29</v>
      </c>
      <c r="G8" s="29"/>
      <c r="H8" s="29"/>
      <c r="I8" s="29"/>
      <c r="J8" s="3"/>
      <c r="K8" s="29" t="s">
        <v>31</v>
      </c>
      <c r="L8" s="29"/>
      <c r="M8" s="29"/>
      <c r="N8" s="29"/>
      <c r="O8" s="3"/>
      <c r="P8" s="29" t="s">
        <v>30</v>
      </c>
      <c r="Q8" s="29"/>
      <c r="R8" s="29"/>
      <c r="S8" s="29"/>
    </row>
    <row r="9" spans="2:19" x14ac:dyDescent="0.25">
      <c r="B9" s="4" t="s">
        <v>12</v>
      </c>
      <c r="C9" s="4" t="s">
        <v>11</v>
      </c>
      <c r="D9" s="4" t="s">
        <v>13</v>
      </c>
      <c r="E9" s="3"/>
      <c r="F9" s="14" t="s">
        <v>11</v>
      </c>
      <c r="G9" s="14" t="s">
        <v>25</v>
      </c>
      <c r="H9" s="14" t="s">
        <v>43</v>
      </c>
      <c r="I9" s="15" t="s">
        <v>33</v>
      </c>
      <c r="J9" s="3"/>
      <c r="K9" s="14" t="s">
        <v>11</v>
      </c>
      <c r="L9" s="14" t="s">
        <v>25</v>
      </c>
      <c r="M9" s="14" t="s">
        <v>43</v>
      </c>
      <c r="N9" s="15" t="s">
        <v>33</v>
      </c>
      <c r="O9" s="3"/>
      <c r="P9" s="14" t="s">
        <v>11</v>
      </c>
      <c r="Q9" s="14" t="s">
        <v>25</v>
      </c>
      <c r="R9" s="14" t="s">
        <v>43</v>
      </c>
      <c r="S9" s="15" t="s">
        <v>33</v>
      </c>
    </row>
    <row r="10" spans="2:19" x14ac:dyDescent="0.25">
      <c r="B10" s="5">
        <v>0.15</v>
      </c>
      <c r="C10" s="6" t="s">
        <v>0</v>
      </c>
      <c r="D10" s="7">
        <f t="shared" ref="D10:D20" si="0">$D$3/2*B10</f>
        <v>38850</v>
      </c>
      <c r="E10" s="3"/>
      <c r="F10" s="6" t="s">
        <v>14</v>
      </c>
      <c r="G10" s="6">
        <v>2</v>
      </c>
      <c r="H10" s="7">
        <f t="shared" ref="H10:H20" si="1">G10*D10</f>
        <v>77700</v>
      </c>
      <c r="I10" s="8">
        <f>H10</f>
        <v>77700</v>
      </c>
      <c r="J10" s="3"/>
      <c r="K10" s="6" t="s">
        <v>14</v>
      </c>
      <c r="L10" s="6">
        <v>3</v>
      </c>
      <c r="M10" s="7">
        <f t="shared" ref="M10:M20" si="2">L10*D10</f>
        <v>116550</v>
      </c>
      <c r="N10" s="8">
        <f>M10</f>
        <v>116550</v>
      </c>
      <c r="O10" s="3"/>
      <c r="P10" s="6" t="s">
        <v>14</v>
      </c>
      <c r="Q10" s="6">
        <v>4</v>
      </c>
      <c r="R10" s="7">
        <f t="shared" ref="R10:R20" si="3">Q10*D10</f>
        <v>155400</v>
      </c>
      <c r="S10" s="8">
        <f>R10</f>
        <v>155400</v>
      </c>
    </row>
    <row r="11" spans="2:19" x14ac:dyDescent="0.25">
      <c r="B11" s="5">
        <v>0.1</v>
      </c>
      <c r="C11" s="6" t="s">
        <v>2</v>
      </c>
      <c r="D11" s="7">
        <f t="shared" si="0"/>
        <v>25900</v>
      </c>
      <c r="E11" s="3"/>
      <c r="F11" s="6" t="s">
        <v>15</v>
      </c>
      <c r="G11" s="6">
        <f>2*G10</f>
        <v>4</v>
      </c>
      <c r="H11" s="7">
        <f t="shared" si="1"/>
        <v>103600</v>
      </c>
      <c r="I11" s="8">
        <f>I10+H11</f>
        <v>181300</v>
      </c>
      <c r="J11" s="3"/>
      <c r="K11" s="6" t="s">
        <v>15</v>
      </c>
      <c r="L11" s="6">
        <f>3*L10</f>
        <v>9</v>
      </c>
      <c r="M11" s="7">
        <f t="shared" si="2"/>
        <v>233100</v>
      </c>
      <c r="N11" s="8">
        <f>N10+M11</f>
        <v>349650</v>
      </c>
      <c r="O11" s="3"/>
      <c r="P11" s="6" t="s">
        <v>15</v>
      </c>
      <c r="Q11" s="6">
        <f>4*Q10</f>
        <v>16</v>
      </c>
      <c r="R11" s="7">
        <f t="shared" si="3"/>
        <v>414400</v>
      </c>
      <c r="S11" s="8">
        <f>S10+R11</f>
        <v>569800</v>
      </c>
    </row>
    <row r="12" spans="2:19" x14ac:dyDescent="0.25">
      <c r="B12" s="5">
        <v>0.05</v>
      </c>
      <c r="C12" s="6" t="s">
        <v>3</v>
      </c>
      <c r="D12" s="7">
        <f t="shared" si="0"/>
        <v>12950</v>
      </c>
      <c r="E12" s="3"/>
      <c r="F12" s="6" t="s">
        <v>16</v>
      </c>
      <c r="G12" s="6">
        <f t="shared" ref="G12:G20" si="4">2*G11</f>
        <v>8</v>
      </c>
      <c r="H12" s="7">
        <f t="shared" si="1"/>
        <v>103600</v>
      </c>
      <c r="I12" s="8">
        <f t="shared" ref="I12:I20" si="5">I11+H12</f>
        <v>284900</v>
      </c>
      <c r="J12" s="3"/>
      <c r="K12" s="6" t="s">
        <v>16</v>
      </c>
      <c r="L12" s="6">
        <f t="shared" ref="L12:L20" si="6">3*L11</f>
        <v>27</v>
      </c>
      <c r="M12" s="7">
        <f t="shared" si="2"/>
        <v>349650</v>
      </c>
      <c r="N12" s="8">
        <f t="shared" ref="N12:N20" si="7">N11+M12</f>
        <v>699300</v>
      </c>
      <c r="O12" s="3"/>
      <c r="P12" s="6" t="s">
        <v>16</v>
      </c>
      <c r="Q12" s="6">
        <f t="shared" ref="Q12:Q20" si="8">4*Q11</f>
        <v>64</v>
      </c>
      <c r="R12" s="7">
        <f t="shared" si="3"/>
        <v>828800</v>
      </c>
      <c r="S12" s="8">
        <f t="shared" ref="S12:S20" si="9">S11+R12</f>
        <v>1398600</v>
      </c>
    </row>
    <row r="13" spans="2:19" x14ac:dyDescent="0.25">
      <c r="B13" s="5">
        <v>0.05</v>
      </c>
      <c r="C13" s="6" t="s">
        <v>4</v>
      </c>
      <c r="D13" s="7">
        <f t="shared" si="0"/>
        <v>12950</v>
      </c>
      <c r="E13" s="3"/>
      <c r="F13" s="6" t="s">
        <v>17</v>
      </c>
      <c r="G13" s="6">
        <f t="shared" si="4"/>
        <v>16</v>
      </c>
      <c r="H13" s="7">
        <f t="shared" si="1"/>
        <v>207200</v>
      </c>
      <c r="I13" s="8">
        <f t="shared" si="5"/>
        <v>492100</v>
      </c>
      <c r="J13" s="3"/>
      <c r="K13" s="6" t="s">
        <v>17</v>
      </c>
      <c r="L13" s="6">
        <f t="shared" si="6"/>
        <v>81</v>
      </c>
      <c r="M13" s="7">
        <f t="shared" si="2"/>
        <v>1048950</v>
      </c>
      <c r="N13" s="8">
        <f t="shared" si="7"/>
        <v>1748250</v>
      </c>
      <c r="O13" s="3"/>
      <c r="P13" s="6" t="s">
        <v>17</v>
      </c>
      <c r="Q13" s="6">
        <f t="shared" si="8"/>
        <v>256</v>
      </c>
      <c r="R13" s="7">
        <f t="shared" si="3"/>
        <v>3315200</v>
      </c>
      <c r="S13" s="8">
        <f t="shared" si="9"/>
        <v>4713800</v>
      </c>
    </row>
    <row r="14" spans="2:19" x14ac:dyDescent="0.25">
      <c r="B14" s="5">
        <v>0.05</v>
      </c>
      <c r="C14" s="6" t="s">
        <v>1</v>
      </c>
      <c r="D14" s="7">
        <f t="shared" si="0"/>
        <v>12950</v>
      </c>
      <c r="E14" s="3"/>
      <c r="F14" s="6" t="s">
        <v>18</v>
      </c>
      <c r="G14" s="6">
        <f t="shared" si="4"/>
        <v>32</v>
      </c>
      <c r="H14" s="7">
        <f t="shared" si="1"/>
        <v>414400</v>
      </c>
      <c r="I14" s="8">
        <f t="shared" si="5"/>
        <v>906500</v>
      </c>
      <c r="J14" s="3"/>
      <c r="K14" s="6" t="s">
        <v>18</v>
      </c>
      <c r="L14" s="6">
        <f t="shared" si="6"/>
        <v>243</v>
      </c>
      <c r="M14" s="7">
        <f t="shared" si="2"/>
        <v>3146850</v>
      </c>
      <c r="N14" s="8">
        <f t="shared" si="7"/>
        <v>4895100</v>
      </c>
      <c r="O14" s="3"/>
      <c r="P14" s="6" t="s">
        <v>18</v>
      </c>
      <c r="Q14" s="6">
        <f t="shared" si="8"/>
        <v>1024</v>
      </c>
      <c r="R14" s="7">
        <f t="shared" si="3"/>
        <v>13260800</v>
      </c>
      <c r="S14" s="8">
        <f t="shared" si="9"/>
        <v>17974600</v>
      </c>
    </row>
    <row r="15" spans="2:19" x14ac:dyDescent="0.25">
      <c r="B15" s="5">
        <v>0.05</v>
      </c>
      <c r="C15" s="6" t="s">
        <v>5</v>
      </c>
      <c r="D15" s="7">
        <f t="shared" si="0"/>
        <v>12950</v>
      </c>
      <c r="E15" s="3"/>
      <c r="F15" s="6" t="s">
        <v>19</v>
      </c>
      <c r="G15" s="6">
        <f t="shared" si="4"/>
        <v>64</v>
      </c>
      <c r="H15" s="7">
        <f t="shared" si="1"/>
        <v>828800</v>
      </c>
      <c r="I15" s="8">
        <f t="shared" si="5"/>
        <v>1735300</v>
      </c>
      <c r="J15" s="3"/>
      <c r="K15" s="6" t="s">
        <v>19</v>
      </c>
      <c r="L15" s="6">
        <f t="shared" si="6"/>
        <v>729</v>
      </c>
      <c r="M15" s="7">
        <f t="shared" si="2"/>
        <v>9440550</v>
      </c>
      <c r="N15" s="8">
        <f t="shared" si="7"/>
        <v>14335650</v>
      </c>
      <c r="O15" s="3"/>
      <c r="P15" s="6" t="s">
        <v>19</v>
      </c>
      <c r="Q15" s="6">
        <f t="shared" si="8"/>
        <v>4096</v>
      </c>
      <c r="R15" s="7">
        <f t="shared" si="3"/>
        <v>53043200</v>
      </c>
      <c r="S15" s="8">
        <f t="shared" si="9"/>
        <v>71017800</v>
      </c>
    </row>
    <row r="16" spans="2:19" x14ac:dyDescent="0.25">
      <c r="B16" s="5">
        <v>0.05</v>
      </c>
      <c r="C16" s="6" t="s">
        <v>6</v>
      </c>
      <c r="D16" s="7">
        <f t="shared" si="0"/>
        <v>12950</v>
      </c>
      <c r="E16" s="3"/>
      <c r="F16" s="6" t="s">
        <v>20</v>
      </c>
      <c r="G16" s="6">
        <f t="shared" si="4"/>
        <v>128</v>
      </c>
      <c r="H16" s="7">
        <f t="shared" si="1"/>
        <v>1657600</v>
      </c>
      <c r="I16" s="8">
        <f t="shared" si="5"/>
        <v>3392900</v>
      </c>
      <c r="J16" s="3"/>
      <c r="K16" s="6" t="s">
        <v>20</v>
      </c>
      <c r="L16" s="6">
        <f t="shared" si="6"/>
        <v>2187</v>
      </c>
      <c r="M16" s="7">
        <f t="shared" si="2"/>
        <v>28321650</v>
      </c>
      <c r="N16" s="8">
        <f t="shared" si="7"/>
        <v>42657300</v>
      </c>
      <c r="O16" s="3"/>
      <c r="P16" s="6" t="s">
        <v>20</v>
      </c>
      <c r="Q16" s="6">
        <f t="shared" si="8"/>
        <v>16384</v>
      </c>
      <c r="R16" s="7">
        <f t="shared" si="3"/>
        <v>212172800</v>
      </c>
      <c r="S16" s="8">
        <f t="shared" si="9"/>
        <v>283190600</v>
      </c>
    </row>
    <row r="17" spans="1:19" x14ac:dyDescent="0.25">
      <c r="B17" s="5">
        <v>0.05</v>
      </c>
      <c r="C17" s="6" t="s">
        <v>7</v>
      </c>
      <c r="D17" s="7">
        <f t="shared" si="0"/>
        <v>12950</v>
      </c>
      <c r="E17" s="3"/>
      <c r="F17" s="6" t="s">
        <v>21</v>
      </c>
      <c r="G17" s="6">
        <f t="shared" si="4"/>
        <v>256</v>
      </c>
      <c r="H17" s="7">
        <f t="shared" si="1"/>
        <v>3315200</v>
      </c>
      <c r="I17" s="8">
        <f t="shared" si="5"/>
        <v>6708100</v>
      </c>
      <c r="J17" s="3"/>
      <c r="K17" s="6" t="s">
        <v>21</v>
      </c>
      <c r="L17" s="6">
        <f t="shared" si="6"/>
        <v>6561</v>
      </c>
      <c r="M17" s="7">
        <f t="shared" si="2"/>
        <v>84964950</v>
      </c>
      <c r="N17" s="8">
        <f t="shared" si="7"/>
        <v>127622250</v>
      </c>
      <c r="O17" s="3"/>
      <c r="P17" s="6" t="s">
        <v>21</v>
      </c>
      <c r="Q17" s="6">
        <f t="shared" si="8"/>
        <v>65536</v>
      </c>
      <c r="R17" s="7">
        <f t="shared" si="3"/>
        <v>848691200</v>
      </c>
      <c r="S17" s="8">
        <f t="shared" si="9"/>
        <v>1131881800</v>
      </c>
    </row>
    <row r="18" spans="1:19" x14ac:dyDescent="0.25">
      <c r="B18" s="5">
        <v>0.05</v>
      </c>
      <c r="C18" s="6" t="s">
        <v>8</v>
      </c>
      <c r="D18" s="7">
        <f t="shared" si="0"/>
        <v>12950</v>
      </c>
      <c r="E18" s="3"/>
      <c r="F18" s="6" t="s">
        <v>22</v>
      </c>
      <c r="G18" s="6">
        <f t="shared" si="4"/>
        <v>512</v>
      </c>
      <c r="H18" s="7">
        <f t="shared" si="1"/>
        <v>6630400</v>
      </c>
      <c r="I18" s="8">
        <f t="shared" si="5"/>
        <v>13338500</v>
      </c>
      <c r="J18" s="3"/>
      <c r="K18" s="6" t="s">
        <v>22</v>
      </c>
      <c r="L18" s="6">
        <f t="shared" si="6"/>
        <v>19683</v>
      </c>
      <c r="M18" s="7">
        <f t="shared" si="2"/>
        <v>254894850</v>
      </c>
      <c r="N18" s="8">
        <f t="shared" si="7"/>
        <v>382517100</v>
      </c>
      <c r="O18" s="3"/>
      <c r="P18" s="6" t="s">
        <v>22</v>
      </c>
      <c r="Q18" s="6">
        <f t="shared" si="8"/>
        <v>262144</v>
      </c>
      <c r="R18" s="7">
        <f t="shared" si="3"/>
        <v>3394764800</v>
      </c>
      <c r="S18" s="8">
        <f t="shared" si="9"/>
        <v>4526646600</v>
      </c>
    </row>
    <row r="19" spans="1:19" x14ac:dyDescent="0.25">
      <c r="B19" s="5">
        <v>0.05</v>
      </c>
      <c r="C19" s="6" t="s">
        <v>9</v>
      </c>
      <c r="D19" s="7">
        <f t="shared" si="0"/>
        <v>12950</v>
      </c>
      <c r="E19" s="3"/>
      <c r="F19" s="6" t="s">
        <v>23</v>
      </c>
      <c r="G19" s="6">
        <f t="shared" si="4"/>
        <v>1024</v>
      </c>
      <c r="H19" s="7">
        <f t="shared" si="1"/>
        <v>13260800</v>
      </c>
      <c r="I19" s="8">
        <f>I18+H19</f>
        <v>26599300</v>
      </c>
      <c r="J19" s="3"/>
      <c r="K19" s="6" t="s">
        <v>23</v>
      </c>
      <c r="L19" s="6">
        <f>3*L18</f>
        <v>59049</v>
      </c>
      <c r="M19" s="7">
        <f t="shared" si="2"/>
        <v>764684550</v>
      </c>
      <c r="N19" s="8">
        <f>N18+M19</f>
        <v>1147201650</v>
      </c>
      <c r="O19" s="3"/>
      <c r="P19" s="6" t="s">
        <v>23</v>
      </c>
      <c r="Q19" s="6">
        <f t="shared" si="8"/>
        <v>1048576</v>
      </c>
      <c r="R19" s="7">
        <f t="shared" si="3"/>
        <v>13579059200</v>
      </c>
      <c r="S19" s="8">
        <f>S18+R19</f>
        <v>18105705800</v>
      </c>
    </row>
    <row r="20" spans="1:19" x14ac:dyDescent="0.25">
      <c r="B20" s="5">
        <v>0.05</v>
      </c>
      <c r="C20" s="6" t="s">
        <v>10</v>
      </c>
      <c r="D20" s="7">
        <f t="shared" si="0"/>
        <v>12950</v>
      </c>
      <c r="E20" s="3"/>
      <c r="F20" s="6" t="s">
        <v>24</v>
      </c>
      <c r="G20" s="6">
        <f t="shared" si="4"/>
        <v>2048</v>
      </c>
      <c r="H20" s="7">
        <f t="shared" si="1"/>
        <v>26521600</v>
      </c>
      <c r="I20" s="8">
        <f t="shared" si="5"/>
        <v>53120900</v>
      </c>
      <c r="J20" s="3"/>
      <c r="K20" s="6" t="s">
        <v>24</v>
      </c>
      <c r="L20" s="6">
        <f t="shared" si="6"/>
        <v>177147</v>
      </c>
      <c r="M20" s="7">
        <f t="shared" si="2"/>
        <v>2294053650</v>
      </c>
      <c r="N20" s="8">
        <f t="shared" si="7"/>
        <v>3441255300</v>
      </c>
      <c r="O20" s="3"/>
      <c r="P20" s="6" t="s">
        <v>24</v>
      </c>
      <c r="Q20" s="6">
        <f t="shared" si="8"/>
        <v>4194304</v>
      </c>
      <c r="R20" s="7">
        <f t="shared" si="3"/>
        <v>54316236800</v>
      </c>
      <c r="S20" s="8">
        <f t="shared" si="9"/>
        <v>72421942600</v>
      </c>
    </row>
    <row r="21" spans="1:19" x14ac:dyDescent="0.25">
      <c r="B21" s="9"/>
      <c r="C21" s="3"/>
      <c r="D21" s="3"/>
      <c r="E21" s="3"/>
      <c r="F21" s="10" t="s">
        <v>26</v>
      </c>
      <c r="G21" s="6"/>
      <c r="H21" s="11">
        <f>SUM(H10:H20)</f>
        <v>53120900</v>
      </c>
      <c r="I21" s="12"/>
      <c r="J21" s="3"/>
      <c r="K21" s="10" t="s">
        <v>26</v>
      </c>
      <c r="L21" s="6"/>
      <c r="M21" s="11">
        <f>SUM(M10:M20)</f>
        <v>3441255300</v>
      </c>
      <c r="N21" s="12"/>
      <c r="O21" s="3"/>
      <c r="P21" s="10" t="s">
        <v>26</v>
      </c>
      <c r="Q21" s="6"/>
      <c r="R21" s="11">
        <f>SUM(R10:R20)</f>
        <v>72421942600</v>
      </c>
      <c r="S21" s="6"/>
    </row>
    <row r="22" spans="1:19" x14ac:dyDescent="0.25"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x14ac:dyDescent="0.25">
      <c r="A23" s="2"/>
      <c r="B23" s="18" t="s">
        <v>44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B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x14ac:dyDescent="0.25">
      <c r="B25" s="28" t="s">
        <v>35</v>
      </c>
      <c r="C25" s="28"/>
      <c r="D25" s="28"/>
      <c r="E25" s="3"/>
      <c r="F25" s="29" t="s">
        <v>36</v>
      </c>
      <c r="G25" s="29"/>
      <c r="H25" s="29"/>
      <c r="I25" s="29"/>
      <c r="J25" s="3"/>
      <c r="K25" s="29" t="s">
        <v>40</v>
      </c>
      <c r="L25" s="29"/>
      <c r="M25" s="29"/>
      <c r="N25" s="29"/>
      <c r="O25" s="3"/>
      <c r="P25" s="29" t="s">
        <v>41</v>
      </c>
      <c r="Q25" s="29"/>
      <c r="R25" s="29"/>
      <c r="S25" s="29"/>
    </row>
    <row r="26" spans="1:19" x14ac:dyDescent="0.25">
      <c r="B26" s="4" t="s">
        <v>12</v>
      </c>
      <c r="C26" s="4" t="s">
        <v>11</v>
      </c>
      <c r="D26" s="4" t="s">
        <v>13</v>
      </c>
      <c r="E26" s="3"/>
      <c r="F26" s="14" t="s">
        <v>11</v>
      </c>
      <c r="G26" s="14" t="s">
        <v>25</v>
      </c>
      <c r="H26" s="14" t="s">
        <v>43</v>
      </c>
      <c r="I26" s="15" t="s">
        <v>33</v>
      </c>
      <c r="J26" s="3"/>
      <c r="K26" s="14" t="s">
        <v>11</v>
      </c>
      <c r="L26" s="14" t="s">
        <v>25</v>
      </c>
      <c r="M26" s="14" t="s">
        <v>43</v>
      </c>
      <c r="N26" s="15" t="s">
        <v>33</v>
      </c>
      <c r="O26" s="3"/>
      <c r="P26" s="14" t="s">
        <v>11</v>
      </c>
      <c r="Q26" s="14" t="s">
        <v>25</v>
      </c>
      <c r="R26" s="14" t="s">
        <v>43</v>
      </c>
      <c r="S26" s="15" t="s">
        <v>33</v>
      </c>
    </row>
    <row r="27" spans="1:19" x14ac:dyDescent="0.25">
      <c r="B27" s="5">
        <v>0.25</v>
      </c>
      <c r="C27" s="6" t="s">
        <v>0</v>
      </c>
      <c r="D27" s="7">
        <f t="shared" ref="D27:D37" si="10">$D$3/2*B27</f>
        <v>64750</v>
      </c>
      <c r="E27" s="3"/>
      <c r="F27" s="6" t="s">
        <v>14</v>
      </c>
      <c r="G27" s="6">
        <v>2</v>
      </c>
      <c r="H27" s="7">
        <f>G27*D27</f>
        <v>129500</v>
      </c>
      <c r="I27" s="8">
        <f>H27</f>
        <v>129500</v>
      </c>
      <c r="J27" s="3"/>
      <c r="K27" s="6" t="s">
        <v>14</v>
      </c>
      <c r="L27" s="6">
        <v>3</v>
      </c>
      <c r="M27" s="7">
        <f t="shared" ref="M27:M37" si="11">L27*D27</f>
        <v>194250</v>
      </c>
      <c r="N27" s="8">
        <f>M27</f>
        <v>194250</v>
      </c>
      <c r="O27" s="3"/>
      <c r="P27" s="6" t="s">
        <v>14</v>
      </c>
      <c r="Q27" s="6">
        <v>4</v>
      </c>
      <c r="R27" s="7">
        <f t="shared" ref="R27:R37" si="12">Q27*D27</f>
        <v>259000</v>
      </c>
      <c r="S27" s="8">
        <f>R27</f>
        <v>259000</v>
      </c>
    </row>
    <row r="28" spans="1:19" x14ac:dyDescent="0.25">
      <c r="B28" s="5">
        <v>0.15</v>
      </c>
      <c r="C28" s="6" t="s">
        <v>2</v>
      </c>
      <c r="D28" s="7">
        <f t="shared" si="10"/>
        <v>38850</v>
      </c>
      <c r="E28" s="3"/>
      <c r="F28" s="6" t="s">
        <v>15</v>
      </c>
      <c r="G28" s="6">
        <f>2*G27</f>
        <v>4</v>
      </c>
      <c r="H28" s="7">
        <f t="shared" ref="H28:H34" si="13">G28*D28</f>
        <v>155400</v>
      </c>
      <c r="I28" s="8">
        <f>I27+H28</f>
        <v>284900</v>
      </c>
      <c r="J28" s="3"/>
      <c r="K28" s="6" t="s">
        <v>15</v>
      </c>
      <c r="L28" s="6">
        <f>3*L27</f>
        <v>9</v>
      </c>
      <c r="M28" s="7">
        <f t="shared" si="11"/>
        <v>349650</v>
      </c>
      <c r="N28" s="8">
        <f>N27+M28</f>
        <v>543900</v>
      </c>
      <c r="O28" s="3"/>
      <c r="P28" s="6" t="s">
        <v>15</v>
      </c>
      <c r="Q28" s="6">
        <f>4*Q27</f>
        <v>16</v>
      </c>
      <c r="R28" s="7">
        <f t="shared" si="12"/>
        <v>621600</v>
      </c>
      <c r="S28" s="8">
        <f>S27+R28</f>
        <v>880600</v>
      </c>
    </row>
    <row r="29" spans="1:19" x14ac:dyDescent="0.25">
      <c r="B29" s="5">
        <v>0.1</v>
      </c>
      <c r="C29" s="6" t="s">
        <v>3</v>
      </c>
      <c r="D29" s="7">
        <f t="shared" si="10"/>
        <v>25900</v>
      </c>
      <c r="E29" s="3"/>
      <c r="F29" s="6" t="s">
        <v>16</v>
      </c>
      <c r="G29" s="6">
        <f t="shared" ref="G29:G37" si="14">2*G28</f>
        <v>8</v>
      </c>
      <c r="H29" s="7">
        <f t="shared" si="13"/>
        <v>207200</v>
      </c>
      <c r="I29" s="8">
        <f t="shared" ref="I29:I35" si="15">I28+H29</f>
        <v>492100</v>
      </c>
      <c r="J29" s="3"/>
      <c r="K29" s="6" t="s">
        <v>16</v>
      </c>
      <c r="L29" s="6">
        <f t="shared" ref="L29:L37" si="16">3*L28</f>
        <v>27</v>
      </c>
      <c r="M29" s="7">
        <f t="shared" si="11"/>
        <v>699300</v>
      </c>
      <c r="N29" s="8">
        <f t="shared" ref="N29:N35" si="17">N28+M29</f>
        <v>1243200</v>
      </c>
      <c r="O29" s="3"/>
      <c r="P29" s="6" t="s">
        <v>16</v>
      </c>
      <c r="Q29" s="6">
        <f t="shared" ref="Q29:Q37" si="18">4*Q28</f>
        <v>64</v>
      </c>
      <c r="R29" s="7">
        <f t="shared" si="12"/>
        <v>1657600</v>
      </c>
      <c r="S29" s="8">
        <f t="shared" ref="S29:S35" si="19">S28+R29</f>
        <v>2538200</v>
      </c>
    </row>
    <row r="30" spans="1:19" x14ac:dyDescent="0.25">
      <c r="B30" s="5">
        <v>0.1</v>
      </c>
      <c r="C30" s="6" t="s">
        <v>4</v>
      </c>
      <c r="D30" s="7">
        <f t="shared" si="10"/>
        <v>25900</v>
      </c>
      <c r="E30" s="3"/>
      <c r="F30" s="6" t="s">
        <v>17</v>
      </c>
      <c r="G30" s="6">
        <f t="shared" si="14"/>
        <v>16</v>
      </c>
      <c r="H30" s="7">
        <f t="shared" si="13"/>
        <v>414400</v>
      </c>
      <c r="I30" s="8">
        <f t="shared" si="15"/>
        <v>906500</v>
      </c>
      <c r="J30" s="3"/>
      <c r="K30" s="6" t="s">
        <v>17</v>
      </c>
      <c r="L30" s="6">
        <f t="shared" si="16"/>
        <v>81</v>
      </c>
      <c r="M30" s="7">
        <f t="shared" si="11"/>
        <v>2097900</v>
      </c>
      <c r="N30" s="8">
        <f t="shared" si="17"/>
        <v>3341100</v>
      </c>
      <c r="O30" s="3"/>
      <c r="P30" s="6" t="s">
        <v>17</v>
      </c>
      <c r="Q30" s="6">
        <f t="shared" si="18"/>
        <v>256</v>
      </c>
      <c r="R30" s="7">
        <f t="shared" si="12"/>
        <v>6630400</v>
      </c>
      <c r="S30" s="8">
        <f t="shared" si="19"/>
        <v>9168600</v>
      </c>
    </row>
    <row r="31" spans="1:19" x14ac:dyDescent="0.25">
      <c r="B31" s="5">
        <v>0.1</v>
      </c>
      <c r="C31" s="6" t="s">
        <v>1</v>
      </c>
      <c r="D31" s="7">
        <f t="shared" si="10"/>
        <v>25900</v>
      </c>
      <c r="E31" s="3"/>
      <c r="F31" s="6" t="s">
        <v>18</v>
      </c>
      <c r="G31" s="6">
        <f t="shared" si="14"/>
        <v>32</v>
      </c>
      <c r="H31" s="7">
        <f t="shared" si="13"/>
        <v>828800</v>
      </c>
      <c r="I31" s="8">
        <f t="shared" si="15"/>
        <v>1735300</v>
      </c>
      <c r="J31" s="3"/>
      <c r="K31" s="6" t="s">
        <v>18</v>
      </c>
      <c r="L31" s="6">
        <f t="shared" si="16"/>
        <v>243</v>
      </c>
      <c r="M31" s="7">
        <f t="shared" si="11"/>
        <v>6293700</v>
      </c>
      <c r="N31" s="8">
        <f t="shared" si="17"/>
        <v>9634800</v>
      </c>
      <c r="O31" s="3"/>
      <c r="P31" s="6" t="s">
        <v>18</v>
      </c>
      <c r="Q31" s="6">
        <f t="shared" si="18"/>
        <v>1024</v>
      </c>
      <c r="R31" s="7">
        <f t="shared" si="12"/>
        <v>26521600</v>
      </c>
      <c r="S31" s="8">
        <f t="shared" si="19"/>
        <v>35690200</v>
      </c>
    </row>
    <row r="32" spans="1:19" x14ac:dyDescent="0.25">
      <c r="B32" s="5">
        <v>0.1</v>
      </c>
      <c r="C32" s="6" t="s">
        <v>5</v>
      </c>
      <c r="D32" s="7">
        <f t="shared" si="10"/>
        <v>25900</v>
      </c>
      <c r="E32" s="3"/>
      <c r="F32" s="6" t="s">
        <v>19</v>
      </c>
      <c r="G32" s="6">
        <f t="shared" si="14"/>
        <v>64</v>
      </c>
      <c r="H32" s="7">
        <f t="shared" si="13"/>
        <v>1657600</v>
      </c>
      <c r="I32" s="8">
        <f t="shared" si="15"/>
        <v>3392900</v>
      </c>
      <c r="J32" s="3"/>
      <c r="K32" s="6" t="s">
        <v>19</v>
      </c>
      <c r="L32" s="6">
        <f t="shared" si="16"/>
        <v>729</v>
      </c>
      <c r="M32" s="7">
        <f t="shared" si="11"/>
        <v>18881100</v>
      </c>
      <c r="N32" s="8">
        <f t="shared" si="17"/>
        <v>28515900</v>
      </c>
      <c r="O32" s="3"/>
      <c r="P32" s="6" t="s">
        <v>19</v>
      </c>
      <c r="Q32" s="6">
        <f t="shared" si="18"/>
        <v>4096</v>
      </c>
      <c r="R32" s="7">
        <f t="shared" si="12"/>
        <v>106086400</v>
      </c>
      <c r="S32" s="8">
        <f t="shared" si="19"/>
        <v>141776600</v>
      </c>
    </row>
    <row r="33" spans="2:19" x14ac:dyDescent="0.25">
      <c r="B33" s="5">
        <v>0.1</v>
      </c>
      <c r="C33" s="6" t="s">
        <v>6</v>
      </c>
      <c r="D33" s="7">
        <f t="shared" si="10"/>
        <v>25900</v>
      </c>
      <c r="E33" s="3"/>
      <c r="F33" s="6" t="s">
        <v>20</v>
      </c>
      <c r="G33" s="6">
        <f t="shared" si="14"/>
        <v>128</v>
      </c>
      <c r="H33" s="7">
        <f t="shared" si="13"/>
        <v>3315200</v>
      </c>
      <c r="I33" s="8">
        <f t="shared" si="15"/>
        <v>6708100</v>
      </c>
      <c r="J33" s="3"/>
      <c r="K33" s="6" t="s">
        <v>20</v>
      </c>
      <c r="L33" s="6">
        <f t="shared" si="16"/>
        <v>2187</v>
      </c>
      <c r="M33" s="7">
        <f t="shared" si="11"/>
        <v>56643300</v>
      </c>
      <c r="N33" s="8">
        <f t="shared" si="17"/>
        <v>85159200</v>
      </c>
      <c r="O33" s="3"/>
      <c r="P33" s="6" t="s">
        <v>20</v>
      </c>
      <c r="Q33" s="6">
        <f t="shared" si="18"/>
        <v>16384</v>
      </c>
      <c r="R33" s="7">
        <f t="shared" si="12"/>
        <v>424345600</v>
      </c>
      <c r="S33" s="8">
        <f t="shared" si="19"/>
        <v>566122200</v>
      </c>
    </row>
    <row r="34" spans="2:19" x14ac:dyDescent="0.25">
      <c r="B34" s="5">
        <v>0.1</v>
      </c>
      <c r="C34" s="6" t="s">
        <v>7</v>
      </c>
      <c r="D34" s="7">
        <f t="shared" si="10"/>
        <v>25900</v>
      </c>
      <c r="E34" s="3"/>
      <c r="F34" s="6" t="s">
        <v>21</v>
      </c>
      <c r="G34" s="6">
        <f t="shared" si="14"/>
        <v>256</v>
      </c>
      <c r="H34" s="7">
        <f t="shared" si="13"/>
        <v>6630400</v>
      </c>
      <c r="I34" s="8">
        <f t="shared" si="15"/>
        <v>13338500</v>
      </c>
      <c r="J34" s="3"/>
      <c r="K34" s="6" t="s">
        <v>21</v>
      </c>
      <c r="L34" s="6">
        <f t="shared" si="16"/>
        <v>6561</v>
      </c>
      <c r="M34" s="7">
        <f t="shared" si="11"/>
        <v>169929900</v>
      </c>
      <c r="N34" s="8">
        <f t="shared" si="17"/>
        <v>255089100</v>
      </c>
      <c r="O34" s="3"/>
      <c r="P34" s="6" t="s">
        <v>21</v>
      </c>
      <c r="Q34" s="6">
        <f t="shared" si="18"/>
        <v>65536</v>
      </c>
      <c r="R34" s="7">
        <f t="shared" si="12"/>
        <v>1697382400</v>
      </c>
      <c r="S34" s="8">
        <f t="shared" si="19"/>
        <v>2263504600</v>
      </c>
    </row>
    <row r="35" spans="2:19" x14ac:dyDescent="0.25">
      <c r="B35" s="5">
        <v>0.1</v>
      </c>
      <c r="C35" s="6" t="s">
        <v>8</v>
      </c>
      <c r="D35" s="7">
        <f t="shared" si="10"/>
        <v>25900</v>
      </c>
      <c r="E35" s="3"/>
      <c r="F35" s="6" t="s">
        <v>22</v>
      </c>
      <c r="G35" s="6">
        <f t="shared" si="14"/>
        <v>512</v>
      </c>
      <c r="H35" s="7">
        <f>G35*D35</f>
        <v>13260800</v>
      </c>
      <c r="I35" s="8">
        <f t="shared" si="15"/>
        <v>26599300</v>
      </c>
      <c r="J35" s="3"/>
      <c r="K35" s="6" t="s">
        <v>22</v>
      </c>
      <c r="L35" s="6">
        <f t="shared" si="16"/>
        <v>19683</v>
      </c>
      <c r="M35" s="7">
        <f t="shared" si="11"/>
        <v>509789700</v>
      </c>
      <c r="N35" s="8">
        <f t="shared" si="17"/>
        <v>764878800</v>
      </c>
      <c r="O35" s="3"/>
      <c r="P35" s="6" t="s">
        <v>22</v>
      </c>
      <c r="Q35" s="6">
        <f t="shared" si="18"/>
        <v>262144</v>
      </c>
      <c r="R35" s="7">
        <f t="shared" si="12"/>
        <v>6789529600</v>
      </c>
      <c r="S35" s="8">
        <f t="shared" si="19"/>
        <v>9053034200</v>
      </c>
    </row>
    <row r="36" spans="2:19" x14ac:dyDescent="0.25">
      <c r="B36" s="5">
        <v>0.1</v>
      </c>
      <c r="C36" s="6" t="s">
        <v>9</v>
      </c>
      <c r="D36" s="7">
        <f t="shared" si="10"/>
        <v>25900</v>
      </c>
      <c r="E36" s="3"/>
      <c r="F36" s="6" t="s">
        <v>23</v>
      </c>
      <c r="G36" s="6">
        <f t="shared" si="14"/>
        <v>1024</v>
      </c>
      <c r="H36" s="7">
        <f>G36*D36</f>
        <v>26521600</v>
      </c>
      <c r="I36" s="8">
        <f>I35+H36</f>
        <v>53120900</v>
      </c>
      <c r="J36" s="3"/>
      <c r="K36" s="6" t="s">
        <v>23</v>
      </c>
      <c r="L36" s="6">
        <f t="shared" si="16"/>
        <v>59049</v>
      </c>
      <c r="M36" s="7">
        <f t="shared" si="11"/>
        <v>1529369100</v>
      </c>
      <c r="N36" s="8">
        <f>N35+M36</f>
        <v>2294247900</v>
      </c>
      <c r="O36" s="3"/>
      <c r="P36" s="6" t="s">
        <v>23</v>
      </c>
      <c r="Q36" s="6">
        <f t="shared" si="18"/>
        <v>1048576</v>
      </c>
      <c r="R36" s="7">
        <f t="shared" si="12"/>
        <v>27158118400</v>
      </c>
      <c r="S36" s="8">
        <f>S35+R36</f>
        <v>36211152600</v>
      </c>
    </row>
    <row r="37" spans="2:19" x14ac:dyDescent="0.25">
      <c r="B37" s="5">
        <v>0.05</v>
      </c>
      <c r="C37" s="6" t="s">
        <v>10</v>
      </c>
      <c r="D37" s="7">
        <f t="shared" si="10"/>
        <v>12950</v>
      </c>
      <c r="E37" s="3"/>
      <c r="F37" s="6" t="s">
        <v>24</v>
      </c>
      <c r="G37" s="6">
        <f t="shared" si="14"/>
        <v>2048</v>
      </c>
      <c r="H37" s="7">
        <f>G37*D37</f>
        <v>26521600</v>
      </c>
      <c r="I37" s="8">
        <f>I36+H37</f>
        <v>79642500</v>
      </c>
      <c r="J37" s="3"/>
      <c r="K37" s="6" t="s">
        <v>24</v>
      </c>
      <c r="L37" s="6">
        <f t="shared" si="16"/>
        <v>177147</v>
      </c>
      <c r="M37" s="7">
        <f t="shared" si="11"/>
        <v>2294053650</v>
      </c>
      <c r="N37" s="8">
        <f>N36+M37</f>
        <v>4588301550</v>
      </c>
      <c r="O37" s="3"/>
      <c r="P37" s="6" t="s">
        <v>24</v>
      </c>
      <c r="Q37" s="6">
        <f t="shared" si="18"/>
        <v>4194304</v>
      </c>
      <c r="R37" s="7">
        <f t="shared" si="12"/>
        <v>54316236800</v>
      </c>
      <c r="S37" s="8">
        <f>S36+R37</f>
        <v>90527389400</v>
      </c>
    </row>
    <row r="38" spans="2:19" x14ac:dyDescent="0.25">
      <c r="B38" s="3"/>
      <c r="C38" s="3"/>
      <c r="D38" s="3"/>
      <c r="E38" s="3"/>
      <c r="F38" s="13" t="s">
        <v>32</v>
      </c>
      <c r="G38" s="6"/>
      <c r="H38" s="11">
        <f>SUM(H27:H37)</f>
        <v>79642500</v>
      </c>
      <c r="I38" s="6"/>
      <c r="J38" s="3"/>
      <c r="K38" s="10" t="s">
        <v>32</v>
      </c>
      <c r="L38" s="6"/>
      <c r="M38" s="11">
        <f>SUM(M27:M37)</f>
        <v>4588301550</v>
      </c>
      <c r="N38" s="6"/>
      <c r="O38" s="3"/>
      <c r="P38" s="10" t="s">
        <v>32</v>
      </c>
      <c r="Q38" s="6"/>
      <c r="R38" s="11">
        <f>SUM(R27:R37)</f>
        <v>90527389400</v>
      </c>
      <c r="S38" s="6"/>
    </row>
    <row r="39" spans="2:19" x14ac:dyDescent="0.2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2:19" x14ac:dyDescent="0.25">
      <c r="B40" s="18" t="s">
        <v>44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</row>
    <row r="41" spans="2:19" x14ac:dyDescent="0.2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2:19" x14ac:dyDescent="0.25">
      <c r="B42" s="28" t="s">
        <v>28</v>
      </c>
      <c r="C42" s="28"/>
      <c r="D42" s="28"/>
      <c r="E42" s="3"/>
      <c r="F42" s="29" t="s">
        <v>34</v>
      </c>
      <c r="G42" s="29"/>
      <c r="H42" s="29"/>
      <c r="I42" s="29"/>
      <c r="J42" s="3"/>
      <c r="K42" s="29" t="s">
        <v>39</v>
      </c>
      <c r="L42" s="29"/>
      <c r="M42" s="29"/>
      <c r="N42" s="29"/>
      <c r="O42" s="3"/>
      <c r="P42" s="29" t="s">
        <v>42</v>
      </c>
      <c r="Q42" s="29"/>
      <c r="R42" s="29"/>
      <c r="S42" s="29"/>
    </row>
    <row r="43" spans="2:19" x14ac:dyDescent="0.25">
      <c r="B43" s="4" t="s">
        <v>12</v>
      </c>
      <c r="C43" s="4" t="s">
        <v>11</v>
      </c>
      <c r="D43" s="4" t="s">
        <v>13</v>
      </c>
      <c r="E43" s="3"/>
      <c r="F43" s="14" t="s">
        <v>11</v>
      </c>
      <c r="G43" s="14" t="s">
        <v>25</v>
      </c>
      <c r="H43" s="14" t="s">
        <v>43</v>
      </c>
      <c r="I43" s="15" t="s">
        <v>33</v>
      </c>
      <c r="J43" s="3"/>
      <c r="K43" s="14" t="s">
        <v>11</v>
      </c>
      <c r="L43" s="14" t="s">
        <v>25</v>
      </c>
      <c r="M43" s="14" t="s">
        <v>43</v>
      </c>
      <c r="N43" s="15" t="s">
        <v>33</v>
      </c>
      <c r="O43" s="3"/>
      <c r="P43" s="14" t="s">
        <v>11</v>
      </c>
      <c r="Q43" s="14" t="s">
        <v>25</v>
      </c>
      <c r="R43" s="14" t="s">
        <v>43</v>
      </c>
      <c r="S43" s="15" t="s">
        <v>33</v>
      </c>
    </row>
    <row r="44" spans="2:19" x14ac:dyDescent="0.25">
      <c r="B44" s="5">
        <v>0.3</v>
      </c>
      <c r="C44" s="6" t="s">
        <v>0</v>
      </c>
      <c r="D44" s="7">
        <f t="shared" ref="D44:D54" si="20">$D$3/2*B44</f>
        <v>77700</v>
      </c>
      <c r="E44" s="3"/>
      <c r="F44" s="6" t="s">
        <v>14</v>
      </c>
      <c r="G44" s="6">
        <v>2</v>
      </c>
      <c r="H44" s="7">
        <f>G44*D44</f>
        <v>155400</v>
      </c>
      <c r="I44" s="8">
        <f>H44</f>
        <v>155400</v>
      </c>
      <c r="J44" s="3"/>
      <c r="K44" s="6" t="s">
        <v>14</v>
      </c>
      <c r="L44" s="6">
        <v>3</v>
      </c>
      <c r="M44" s="7">
        <f t="shared" ref="M44:M54" si="21">L44*D44</f>
        <v>233100</v>
      </c>
      <c r="N44" s="8">
        <f>M44</f>
        <v>233100</v>
      </c>
      <c r="O44" s="3"/>
      <c r="P44" s="6" t="s">
        <v>14</v>
      </c>
      <c r="Q44" s="6">
        <v>4</v>
      </c>
      <c r="R44" s="7">
        <f t="shared" ref="R44:R54" si="22">Q44*D44</f>
        <v>310800</v>
      </c>
      <c r="S44" s="8">
        <f>R44</f>
        <v>310800</v>
      </c>
    </row>
    <row r="45" spans="2:19" x14ac:dyDescent="0.25">
      <c r="B45" s="5">
        <v>0.2</v>
      </c>
      <c r="C45" s="6" t="s">
        <v>2</v>
      </c>
      <c r="D45" s="7">
        <f t="shared" si="20"/>
        <v>51800</v>
      </c>
      <c r="E45" s="3"/>
      <c r="F45" s="6" t="s">
        <v>15</v>
      </c>
      <c r="G45" s="6">
        <f>2*G44</f>
        <v>4</v>
      </c>
      <c r="H45" s="7">
        <f t="shared" ref="H45:H51" si="23">G45*D45</f>
        <v>207200</v>
      </c>
      <c r="I45" s="8">
        <f>I44+H45</f>
        <v>362600</v>
      </c>
      <c r="J45" s="3"/>
      <c r="K45" s="6" t="s">
        <v>15</v>
      </c>
      <c r="L45" s="6">
        <f>3*L44</f>
        <v>9</v>
      </c>
      <c r="M45" s="7">
        <f t="shared" si="21"/>
        <v>466200</v>
      </c>
      <c r="N45" s="8">
        <f>N44+M45</f>
        <v>699300</v>
      </c>
      <c r="O45" s="3"/>
      <c r="P45" s="6" t="s">
        <v>15</v>
      </c>
      <c r="Q45" s="6">
        <f>4*Q44</f>
        <v>16</v>
      </c>
      <c r="R45" s="7">
        <f t="shared" si="22"/>
        <v>828800</v>
      </c>
      <c r="S45" s="8">
        <f>S44+R45</f>
        <v>1139600</v>
      </c>
    </row>
    <row r="46" spans="2:19" x14ac:dyDescent="0.25">
      <c r="B46" s="5">
        <v>0.15</v>
      </c>
      <c r="C46" s="6" t="s">
        <v>3</v>
      </c>
      <c r="D46" s="7">
        <f t="shared" si="20"/>
        <v>38850</v>
      </c>
      <c r="E46" s="3"/>
      <c r="F46" s="6" t="s">
        <v>16</v>
      </c>
      <c r="G46" s="6">
        <f t="shared" ref="G46:G54" si="24">2*G45</f>
        <v>8</v>
      </c>
      <c r="H46" s="7">
        <f t="shared" si="23"/>
        <v>310800</v>
      </c>
      <c r="I46" s="8">
        <f t="shared" ref="I46:I52" si="25">I45+H46</f>
        <v>673400</v>
      </c>
      <c r="J46" s="3"/>
      <c r="K46" s="6" t="s">
        <v>16</v>
      </c>
      <c r="L46" s="6">
        <f t="shared" ref="L46:L54" si="26">3*L45</f>
        <v>27</v>
      </c>
      <c r="M46" s="7">
        <f t="shared" si="21"/>
        <v>1048950</v>
      </c>
      <c r="N46" s="8">
        <f t="shared" ref="N46:N52" si="27">N45+M46</f>
        <v>1748250</v>
      </c>
      <c r="O46" s="3"/>
      <c r="P46" s="6" t="s">
        <v>16</v>
      </c>
      <c r="Q46" s="6">
        <f t="shared" ref="Q46:Q54" si="28">4*Q45</f>
        <v>64</v>
      </c>
      <c r="R46" s="7">
        <f t="shared" si="22"/>
        <v>2486400</v>
      </c>
      <c r="S46" s="8">
        <f t="shared" ref="S46:S52" si="29">S45+R46</f>
        <v>3626000</v>
      </c>
    </row>
    <row r="47" spans="2:19" x14ac:dyDescent="0.25">
      <c r="B47" s="5">
        <v>0.15</v>
      </c>
      <c r="C47" s="6" t="s">
        <v>4</v>
      </c>
      <c r="D47" s="7">
        <f t="shared" si="20"/>
        <v>38850</v>
      </c>
      <c r="E47" s="3"/>
      <c r="F47" s="6" t="s">
        <v>17</v>
      </c>
      <c r="G47" s="6">
        <f t="shared" si="24"/>
        <v>16</v>
      </c>
      <c r="H47" s="7">
        <f t="shared" si="23"/>
        <v>621600</v>
      </c>
      <c r="I47" s="8">
        <f t="shared" si="25"/>
        <v>1295000</v>
      </c>
      <c r="J47" s="3"/>
      <c r="K47" s="6" t="s">
        <v>17</v>
      </c>
      <c r="L47" s="6">
        <f t="shared" si="26"/>
        <v>81</v>
      </c>
      <c r="M47" s="7">
        <f t="shared" si="21"/>
        <v>3146850</v>
      </c>
      <c r="N47" s="8">
        <f t="shared" si="27"/>
        <v>4895100</v>
      </c>
      <c r="O47" s="3"/>
      <c r="P47" s="6" t="s">
        <v>17</v>
      </c>
      <c r="Q47" s="6">
        <f t="shared" si="28"/>
        <v>256</v>
      </c>
      <c r="R47" s="7">
        <f t="shared" si="22"/>
        <v>9945600</v>
      </c>
      <c r="S47" s="8">
        <f t="shared" si="29"/>
        <v>13571600</v>
      </c>
    </row>
    <row r="48" spans="2:19" x14ac:dyDescent="0.25">
      <c r="B48" s="5">
        <v>0.15</v>
      </c>
      <c r="C48" s="6" t="s">
        <v>1</v>
      </c>
      <c r="D48" s="7">
        <f t="shared" si="20"/>
        <v>38850</v>
      </c>
      <c r="E48" s="3"/>
      <c r="F48" s="6" t="s">
        <v>18</v>
      </c>
      <c r="G48" s="6">
        <f t="shared" si="24"/>
        <v>32</v>
      </c>
      <c r="H48" s="7">
        <f t="shared" si="23"/>
        <v>1243200</v>
      </c>
      <c r="I48" s="8">
        <f t="shared" si="25"/>
        <v>2538200</v>
      </c>
      <c r="J48" s="3"/>
      <c r="K48" s="6" t="s">
        <v>18</v>
      </c>
      <c r="L48" s="6">
        <f t="shared" si="26"/>
        <v>243</v>
      </c>
      <c r="M48" s="7">
        <f t="shared" si="21"/>
        <v>9440550</v>
      </c>
      <c r="N48" s="8">
        <f t="shared" si="27"/>
        <v>14335650</v>
      </c>
      <c r="O48" s="3"/>
      <c r="P48" s="6" t="s">
        <v>18</v>
      </c>
      <c r="Q48" s="6">
        <f t="shared" si="28"/>
        <v>1024</v>
      </c>
      <c r="R48" s="7">
        <f t="shared" si="22"/>
        <v>39782400</v>
      </c>
      <c r="S48" s="8">
        <f t="shared" si="29"/>
        <v>53354000</v>
      </c>
    </row>
    <row r="49" spans="2:19" x14ac:dyDescent="0.25">
      <c r="B49" s="5">
        <v>0.15</v>
      </c>
      <c r="C49" s="6" t="s">
        <v>5</v>
      </c>
      <c r="D49" s="7">
        <f t="shared" si="20"/>
        <v>38850</v>
      </c>
      <c r="E49" s="3"/>
      <c r="F49" s="6" t="s">
        <v>19</v>
      </c>
      <c r="G49" s="6">
        <f t="shared" si="24"/>
        <v>64</v>
      </c>
      <c r="H49" s="7">
        <f t="shared" si="23"/>
        <v>2486400</v>
      </c>
      <c r="I49" s="8">
        <f t="shared" si="25"/>
        <v>5024600</v>
      </c>
      <c r="J49" s="3"/>
      <c r="K49" s="6" t="s">
        <v>19</v>
      </c>
      <c r="L49" s="6">
        <f t="shared" si="26"/>
        <v>729</v>
      </c>
      <c r="M49" s="7">
        <f t="shared" si="21"/>
        <v>28321650</v>
      </c>
      <c r="N49" s="8">
        <f t="shared" si="27"/>
        <v>42657300</v>
      </c>
      <c r="O49" s="3"/>
      <c r="P49" s="6" t="s">
        <v>19</v>
      </c>
      <c r="Q49" s="6">
        <f t="shared" si="28"/>
        <v>4096</v>
      </c>
      <c r="R49" s="7">
        <f t="shared" si="22"/>
        <v>159129600</v>
      </c>
      <c r="S49" s="8">
        <f t="shared" si="29"/>
        <v>212483600</v>
      </c>
    </row>
    <row r="50" spans="2:19" x14ac:dyDescent="0.25">
      <c r="B50" s="5">
        <v>0.15</v>
      </c>
      <c r="C50" s="6" t="s">
        <v>6</v>
      </c>
      <c r="D50" s="7">
        <f t="shared" si="20"/>
        <v>38850</v>
      </c>
      <c r="E50" s="3"/>
      <c r="F50" s="6" t="s">
        <v>20</v>
      </c>
      <c r="G50" s="6">
        <f t="shared" si="24"/>
        <v>128</v>
      </c>
      <c r="H50" s="7">
        <f t="shared" si="23"/>
        <v>4972800</v>
      </c>
      <c r="I50" s="8">
        <f t="shared" si="25"/>
        <v>9997400</v>
      </c>
      <c r="J50" s="3"/>
      <c r="K50" s="6" t="s">
        <v>20</v>
      </c>
      <c r="L50" s="6">
        <f t="shared" si="26"/>
        <v>2187</v>
      </c>
      <c r="M50" s="7">
        <f t="shared" si="21"/>
        <v>84964950</v>
      </c>
      <c r="N50" s="8">
        <f t="shared" si="27"/>
        <v>127622250</v>
      </c>
      <c r="O50" s="3"/>
      <c r="P50" s="6" t="s">
        <v>20</v>
      </c>
      <c r="Q50" s="6">
        <f t="shared" si="28"/>
        <v>16384</v>
      </c>
      <c r="R50" s="7">
        <f t="shared" si="22"/>
        <v>636518400</v>
      </c>
      <c r="S50" s="8">
        <f t="shared" si="29"/>
        <v>849002000</v>
      </c>
    </row>
    <row r="51" spans="2:19" x14ac:dyDescent="0.25">
      <c r="B51" s="5">
        <v>0.15</v>
      </c>
      <c r="C51" s="6" t="s">
        <v>7</v>
      </c>
      <c r="D51" s="7">
        <f t="shared" si="20"/>
        <v>38850</v>
      </c>
      <c r="E51" s="3"/>
      <c r="F51" s="6" t="s">
        <v>21</v>
      </c>
      <c r="G51" s="6">
        <f t="shared" si="24"/>
        <v>256</v>
      </c>
      <c r="H51" s="7">
        <f t="shared" si="23"/>
        <v>9945600</v>
      </c>
      <c r="I51" s="8">
        <f t="shared" si="25"/>
        <v>19943000</v>
      </c>
      <c r="J51" s="3"/>
      <c r="K51" s="6" t="s">
        <v>21</v>
      </c>
      <c r="L51" s="6">
        <f t="shared" si="26"/>
        <v>6561</v>
      </c>
      <c r="M51" s="7">
        <f t="shared" si="21"/>
        <v>254894850</v>
      </c>
      <c r="N51" s="8">
        <f t="shared" si="27"/>
        <v>382517100</v>
      </c>
      <c r="O51" s="3"/>
      <c r="P51" s="6" t="s">
        <v>21</v>
      </c>
      <c r="Q51" s="6">
        <f t="shared" si="28"/>
        <v>65536</v>
      </c>
      <c r="R51" s="7">
        <f t="shared" si="22"/>
        <v>2546073600</v>
      </c>
      <c r="S51" s="8">
        <f t="shared" si="29"/>
        <v>3395075600</v>
      </c>
    </row>
    <row r="52" spans="2:19" x14ac:dyDescent="0.25">
      <c r="B52" s="5">
        <v>0.15</v>
      </c>
      <c r="C52" s="6" t="s">
        <v>8</v>
      </c>
      <c r="D52" s="7">
        <f t="shared" si="20"/>
        <v>38850</v>
      </c>
      <c r="E52" s="3"/>
      <c r="F52" s="6" t="s">
        <v>22</v>
      </c>
      <c r="G52" s="6">
        <f t="shared" si="24"/>
        <v>512</v>
      </c>
      <c r="H52" s="7">
        <f>G52*D52</f>
        <v>19891200</v>
      </c>
      <c r="I52" s="8">
        <f t="shared" si="25"/>
        <v>39834200</v>
      </c>
      <c r="J52" s="3"/>
      <c r="K52" s="6" t="s">
        <v>22</v>
      </c>
      <c r="L52" s="6">
        <f t="shared" si="26"/>
        <v>19683</v>
      </c>
      <c r="M52" s="7">
        <f t="shared" si="21"/>
        <v>764684550</v>
      </c>
      <c r="N52" s="8">
        <f t="shared" si="27"/>
        <v>1147201650</v>
      </c>
      <c r="O52" s="3"/>
      <c r="P52" s="6" t="s">
        <v>22</v>
      </c>
      <c r="Q52" s="6">
        <f t="shared" si="28"/>
        <v>262144</v>
      </c>
      <c r="R52" s="7">
        <f t="shared" si="22"/>
        <v>10184294400</v>
      </c>
      <c r="S52" s="8">
        <f t="shared" si="29"/>
        <v>13579370000</v>
      </c>
    </row>
    <row r="53" spans="2:19" x14ac:dyDescent="0.25">
      <c r="B53" s="5">
        <v>0.1</v>
      </c>
      <c r="C53" s="6" t="s">
        <v>9</v>
      </c>
      <c r="D53" s="7">
        <f t="shared" si="20"/>
        <v>25900</v>
      </c>
      <c r="E53" s="3"/>
      <c r="F53" s="6" t="s">
        <v>23</v>
      </c>
      <c r="G53" s="6">
        <f t="shared" si="24"/>
        <v>1024</v>
      </c>
      <c r="H53" s="7">
        <f>G53*D53</f>
        <v>26521600</v>
      </c>
      <c r="I53" s="8">
        <f>I52+H53</f>
        <v>66355800</v>
      </c>
      <c r="J53" s="3"/>
      <c r="K53" s="6" t="s">
        <v>23</v>
      </c>
      <c r="L53" s="6">
        <f t="shared" si="26"/>
        <v>59049</v>
      </c>
      <c r="M53" s="7">
        <f t="shared" si="21"/>
        <v>1529369100</v>
      </c>
      <c r="N53" s="8">
        <f>N52+M53</f>
        <v>2676570750</v>
      </c>
      <c r="O53" s="3"/>
      <c r="P53" s="6" t="s">
        <v>23</v>
      </c>
      <c r="Q53" s="6">
        <f t="shared" si="28"/>
        <v>1048576</v>
      </c>
      <c r="R53" s="7">
        <f t="shared" si="22"/>
        <v>27158118400</v>
      </c>
      <c r="S53" s="8">
        <f>S52+R53</f>
        <v>40737488400</v>
      </c>
    </row>
    <row r="54" spans="2:19" x14ac:dyDescent="0.25">
      <c r="B54" s="5">
        <v>0.05</v>
      </c>
      <c r="C54" s="6" t="s">
        <v>10</v>
      </c>
      <c r="D54" s="7">
        <f t="shared" si="20"/>
        <v>12950</v>
      </c>
      <c r="E54" s="3"/>
      <c r="F54" s="6" t="s">
        <v>24</v>
      </c>
      <c r="G54" s="6">
        <f t="shared" si="24"/>
        <v>2048</v>
      </c>
      <c r="H54" s="7">
        <f>G54*D54</f>
        <v>26521600</v>
      </c>
      <c r="I54" s="8">
        <f>I53+H54</f>
        <v>92877400</v>
      </c>
      <c r="J54" s="3"/>
      <c r="K54" s="6" t="s">
        <v>24</v>
      </c>
      <c r="L54" s="6">
        <f t="shared" si="26"/>
        <v>177147</v>
      </c>
      <c r="M54" s="7">
        <f t="shared" si="21"/>
        <v>2294053650</v>
      </c>
      <c r="N54" s="8">
        <f>N53+M54</f>
        <v>4970624400</v>
      </c>
      <c r="O54" s="3"/>
      <c r="P54" s="6" t="s">
        <v>24</v>
      </c>
      <c r="Q54" s="6">
        <f t="shared" si="28"/>
        <v>4194304</v>
      </c>
      <c r="R54" s="7">
        <f t="shared" si="22"/>
        <v>54316236800</v>
      </c>
      <c r="S54" s="8">
        <f>S53+R54</f>
        <v>95053725200</v>
      </c>
    </row>
    <row r="55" spans="2:19" x14ac:dyDescent="0.25">
      <c r="B55" s="3"/>
      <c r="C55" s="3"/>
      <c r="D55" s="3"/>
      <c r="E55" s="3"/>
      <c r="F55" s="10" t="s">
        <v>32</v>
      </c>
      <c r="G55" s="6"/>
      <c r="H55" s="11">
        <f>SUM(H44:H54)</f>
        <v>92877400</v>
      </c>
      <c r="I55" s="6"/>
      <c r="J55" s="3"/>
      <c r="K55" s="10" t="s">
        <v>32</v>
      </c>
      <c r="L55" s="6"/>
      <c r="M55" s="11">
        <f>SUM(M44:M54)</f>
        <v>4970624400</v>
      </c>
      <c r="N55" s="6"/>
      <c r="O55" s="3"/>
      <c r="P55" s="10" t="s">
        <v>32</v>
      </c>
      <c r="Q55" s="6"/>
      <c r="R55" s="11">
        <f>SUM(R44:R54)</f>
        <v>95053725200</v>
      </c>
      <c r="S55" s="6"/>
    </row>
    <row r="56" spans="2:19" x14ac:dyDescent="0.25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2:19" x14ac:dyDescent="0.25">
      <c r="B57" s="18" t="s">
        <v>44</v>
      </c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</row>
    <row r="58" spans="2:19" x14ac:dyDescent="0.25">
      <c r="B58" s="19" t="s">
        <v>45</v>
      </c>
      <c r="C58" s="19"/>
      <c r="D58" s="19"/>
      <c r="E58" s="19"/>
      <c r="F58" s="19"/>
      <c r="G58" s="19"/>
      <c r="H58" s="19"/>
    </row>
    <row r="59" spans="2:19" x14ac:dyDescent="0.25">
      <c r="B59" s="20" t="s">
        <v>46</v>
      </c>
      <c r="C59" s="21"/>
      <c r="D59" s="21"/>
      <c r="E59" s="21"/>
      <c r="F59" s="21"/>
      <c r="G59" s="21"/>
      <c r="H59" s="21"/>
    </row>
    <row r="60" spans="2:19" x14ac:dyDescent="0.25">
      <c r="C60" s="17" t="s">
        <v>47</v>
      </c>
      <c r="D60" s="17"/>
      <c r="E60" s="17"/>
      <c r="F60" s="17"/>
      <c r="G60" s="17"/>
    </row>
  </sheetData>
  <sheetProtection algorithmName="SHA-512" hashValue="crk4LJiWpsiO71sJyo2etOrBGq8y/j2BZnKbuICjXjK5F1A2fIWskPuaIsl5g1n+HBexPCdnXGgVrO+BXm64Ow==" saltValue="zt3GPqBxvEeFSwDbc36oEw==" spinCount="100000" sheet="1" objects="1" scenarios="1" formatColumns="0"/>
  <mergeCells count="22">
    <mergeCell ref="D3:F4"/>
    <mergeCell ref="G1:R2"/>
    <mergeCell ref="B23:S23"/>
    <mergeCell ref="B42:D42"/>
    <mergeCell ref="F42:I42"/>
    <mergeCell ref="K42:N42"/>
    <mergeCell ref="P42:S42"/>
    <mergeCell ref="B8:D8"/>
    <mergeCell ref="B25:D25"/>
    <mergeCell ref="F8:I8"/>
    <mergeCell ref="F25:I25"/>
    <mergeCell ref="K25:N25"/>
    <mergeCell ref="P25:S25"/>
    <mergeCell ref="K8:N8"/>
    <mergeCell ref="P8:S8"/>
    <mergeCell ref="B3:C4"/>
    <mergeCell ref="C60:G60"/>
    <mergeCell ref="B57:S57"/>
    <mergeCell ref="B5:S5"/>
    <mergeCell ref="B58:H58"/>
    <mergeCell ref="B40:S40"/>
    <mergeCell ref="B59:H59"/>
  </mergeCells>
  <hyperlinks>
    <hyperlink ref="B59" r:id="rId1"/>
    <hyperlink ref="C60" r:id="rId2"/>
  </hyperlinks>
  <pageMargins left="0.7" right="0.7" top="0.75" bottom="0.75" header="0.3" footer="0.3"/>
  <pageSetup orientation="portrait" r:id="rId3"/>
  <legacy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CALCULO IOC DE DXN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ivan quintero</dc:creator>
  <cp:lastModifiedBy>jorge ivan quintero</cp:lastModifiedBy>
  <dcterms:created xsi:type="dcterms:W3CDTF">2015-03-06T01:25:06Z</dcterms:created>
  <dcterms:modified xsi:type="dcterms:W3CDTF">2015-06-13T01:44:08Z</dcterms:modified>
</cp:coreProperties>
</file>